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J27" i="1" l="1"/>
  <c r="I27" i="1"/>
  <c r="J15" i="1"/>
  <c r="I9" i="1"/>
  <c r="J35" i="1" l="1"/>
  <c r="I35" i="1"/>
  <c r="H35" i="1"/>
  <c r="H33" i="1"/>
  <c r="H32" i="1"/>
  <c r="H31" i="1"/>
  <c r="H30" i="1"/>
  <c r="H29" i="1"/>
  <c r="H28" i="1"/>
  <c r="H27" i="1"/>
  <c r="H26" i="1"/>
  <c r="H25" i="1"/>
  <c r="H24" i="1"/>
  <c r="H23" i="1"/>
  <c r="J20" i="1"/>
  <c r="H21" i="1"/>
  <c r="H19" i="1"/>
  <c r="H18" i="1"/>
  <c r="H17" i="1"/>
  <c r="H16" i="1"/>
  <c r="H15" i="1"/>
  <c r="G15" i="1"/>
  <c r="F15" i="1"/>
  <c r="H14" i="1"/>
  <c r="H13" i="1"/>
  <c r="H12" i="1"/>
  <c r="H11" i="1"/>
  <c r="H10" i="1"/>
  <c r="H9" i="1"/>
  <c r="F27" i="1" l="1"/>
  <c r="G27" i="1"/>
  <c r="G25" i="1"/>
  <c r="F25" i="1"/>
  <c r="K20" i="1" l="1"/>
  <c r="H20" i="1" s="1"/>
  <c r="E20" i="1" l="1"/>
  <c r="D20" i="1"/>
  <c r="E15" i="1"/>
  <c r="D15" i="1"/>
  <c r="E25" i="1" l="1"/>
  <c r="L35" i="1" s="1"/>
  <c r="E27" i="1"/>
  <c r="B17" i="1"/>
  <c r="B34" i="1" l="1"/>
  <c r="G9" i="1" l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K35" i="1"/>
  <c r="B26" i="1" l="1"/>
  <c r="C9" i="1" l="1"/>
  <c r="B12" i="1"/>
  <c r="C35" i="1" l="1"/>
  <c r="D25" i="1"/>
  <c r="B10" i="1"/>
  <c r="B11" i="1"/>
  <c r="B25" i="1" l="1"/>
  <c r="B16" i="1" l="1"/>
  <c r="B15" i="1" s="1"/>
  <c r="F9" i="1" l="1"/>
  <c r="D9" i="1" l="1"/>
  <c r="B9" i="1" l="1"/>
  <c r="B19" i="1"/>
  <c r="B24" i="1" l="1"/>
  <c r="B13" i="1" l="1"/>
  <c r="B14" i="1" l="1"/>
  <c r="M35" i="1" l="1"/>
  <c r="G35" i="1" l="1"/>
  <c r="B29" i="1"/>
  <c r="D27" i="1"/>
  <c r="E35" i="1" l="1"/>
  <c r="F35" i="1"/>
  <c r="D35" i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<sst xmlns="http://schemas.openxmlformats.org/spreadsheetml/2006/main" count="43" uniqueCount="38">
  <si>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</si>
  <si>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</si>
  <si>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</si>
  <si>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</si>
  <si>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</si>
  <si>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</si>
  <si>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</si>
  <si>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</si>
  <si>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</si>
  <si>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</si>
  <si>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</si>
  <si>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</si>
  <si>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</si>
  <si>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</si>
  <si>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</si>
  <si>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</si>
  <si>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</si>
  <si>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</si>
  <si>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</si>
  <si>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</si>
  <si>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</si>
  <si>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</si>
  <si>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</si>
  <si>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</si>
  <si>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</si>
  <si>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</si>
  <si>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</si>
  <si>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</si>
  <si>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</si>
  <si>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</si>
  <si>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</si>
  <si>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</si>
  <si>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</si>
  <si>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</si>
  <si>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</si>
  <si>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июль</t>
    </r>
    <r>
      <rPr>
        <b/>
        <i/>
        <sz val="12"/>
        <color theme="1"/>
        <rFont val="Times New Roman"/>
        <family val="1"/>
        <charset val="204"/>
      </rPr>
      <t xml:space="preserve"> 2023г</t>
    </r>
  </si>
  <si>
    <t>СН I</t>
  </si>
  <si>
    <t>СН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</si>
</sst>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4" zoomScale="70" zoomScaleNormal="70" workbookViewId="0">
      <selection activeCell="K20" sqref="K2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36</v>
      </c>
      <c r="F8" s="9" t="s">
        <v>37</v>
      </c>
      <c r="G8" s="9" t="s">
        <v>1</v>
      </c>
      <c r="H8" s="123"/>
      <c r="I8" s="9" t="s">
        <v>5</v>
      </c>
      <c r="J8" s="9" t="s">
        <v>0</v>
      </c>
      <c r="K8" s="9" t="s">
        <v>36</v>
      </c>
      <c r="L8" s="9" t="s">
        <v>37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16551.544999999998</v>
      </c>
      <c r="C9" s="105">
        <f>C10+C11</f>
        <v>8933.9699999999993</v>
      </c>
      <c r="D9" s="105">
        <f t="shared" ref="D9:G9" si="0">D10+D11</f>
        <v>6393.4740000000002</v>
      </c>
      <c r="E9" s="105"/>
      <c r="F9" s="105">
        <f t="shared" si="0"/>
        <v>1209.1189999999999</v>
      </c>
      <c r="G9" s="105">
        <f t="shared" si="0"/>
        <v>14.981999999999999</v>
      </c>
      <c r="H9" s="105">
        <f>K10+K11</f>
        <v>0</v>
      </c>
      <c r="I9" s="105">
        <f>SUM(I10:I11)</f>
        <v>15.591999999999999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2961.0349999999999</v>
      </c>
      <c r="C10" s="113">
        <v>1213.222</v>
      </c>
      <c r="D10" s="113">
        <v>1747.8130000000001</v>
      </c>
      <c r="E10" s="114"/>
      <c r="F10" s="114"/>
      <c r="G10" s="114"/>
      <c r="H10" s="88">
        <f t="shared" ref="H10:H21" si="1">SUM(K10:M10)</f>
        <v>0</v>
      </c>
      <c r="I10" s="115">
        <v>2.6970000000000001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2">SUM(C11:G11)</f>
        <v>13590.51</v>
      </c>
      <c r="C11" s="88">
        <v>7720.7479999999996</v>
      </c>
      <c r="D11" s="88">
        <v>4645.6610000000001</v>
      </c>
      <c r="E11" s="88"/>
      <c r="F11" s="88">
        <v>1209.1189999999999</v>
      </c>
      <c r="G11" s="88">
        <v>14.981999999999999</v>
      </c>
      <c r="H11" s="88">
        <f t="shared" si="1"/>
        <v>0</v>
      </c>
      <c r="I11" s="88">
        <v>12.895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548.49800000000005</v>
      </c>
      <c r="C12" s="92"/>
      <c r="D12" s="92">
        <v>343.04500000000002</v>
      </c>
      <c r="E12" s="92">
        <v>205.453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2"/>
        <v>4.4390000000000001</v>
      </c>
      <c r="C13" s="92"/>
      <c r="D13" s="95"/>
      <c r="E13" s="95"/>
      <c r="F13" s="95">
        <v>4.4390000000000001</v>
      </c>
      <c r="G13" s="92"/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2"/>
        <v>537.77599999999995</v>
      </c>
      <c r="C14" s="92"/>
      <c r="D14" s="95">
        <v>537.77599999999995</v>
      </c>
      <c r="E14" s="95">
        <v>0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80768.221999999994</v>
      </c>
      <c r="C15" s="95"/>
      <c r="D15" s="95">
        <f>SUM(D16:D17)</f>
        <v>79843.482000000004</v>
      </c>
      <c r="E15" s="95">
        <f t="shared" ref="E15" si="3">SUM(E16:E17)</f>
        <v>33.917000000000002</v>
      </c>
      <c r="F15" s="95">
        <f>SUM(K16:K17)</f>
        <v>0</v>
      </c>
      <c r="G15" s="95">
        <f>SUM(K16:K17)</f>
        <v>0</v>
      </c>
      <c r="H15" s="88">
        <f t="shared" si="1"/>
        <v>0</v>
      </c>
      <c r="I15" s="95"/>
      <c r="J15" s="99">
        <f>J16+J17</f>
        <v>86.864999999999995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61350.353999999999</v>
      </c>
      <c r="C16" s="92"/>
      <c r="D16" s="117">
        <v>61350.353999999999</v>
      </c>
      <c r="E16" s="117"/>
      <c r="F16" s="117"/>
      <c r="G16" s="117"/>
      <c r="H16" s="88">
        <f t="shared" si="1"/>
        <v>0</v>
      </c>
      <c r="I16" s="92"/>
      <c r="J16" s="118">
        <v>86.864999999999995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19417.867999999999</v>
      </c>
      <c r="C17" s="92"/>
      <c r="D17" s="117">
        <v>18493.128000000001</v>
      </c>
      <c r="E17" s="117">
        <v>33.917000000000002</v>
      </c>
      <c r="F17" s="117">
        <v>890.17</v>
      </c>
      <c r="G17" s="117">
        <v>0.65300000000000002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88">
        <f t="shared" si="1"/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20634.887999999999</v>
      </c>
      <c r="C19" s="92"/>
      <c r="D19" s="92">
        <v>20634.887999999999</v>
      </c>
      <c r="E19" s="92"/>
      <c r="F19" s="92"/>
      <c r="G19" s="92"/>
      <c r="H19" s="88">
        <f t="shared" si="1"/>
        <v>0</v>
      </c>
      <c r="I19" s="92"/>
      <c r="J19" s="92">
        <v>32.087000000000003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17629.7</v>
      </c>
      <c r="C20" s="92"/>
      <c r="D20" s="92">
        <f>SUM(D21:D23)</f>
        <v>17050.613000000001</v>
      </c>
      <c r="E20" s="92">
        <f>SUM(E21:E23)</f>
        <v>579.08699999999999</v>
      </c>
      <c r="F20" s="92"/>
      <c r="G20" s="92"/>
      <c r="H20" s="88">
        <f t="shared" si="1"/>
        <v>1.22</v>
      </c>
      <c r="I20" s="92"/>
      <c r="J20" s="92">
        <f>SUM(K21:K23)</f>
        <v>1.22</v>
      </c>
      <c r="K20" s="92">
        <f>SUM(K21:K23)</f>
        <v>1.22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17050.613000000001</v>
      </c>
      <c r="C21" s="92"/>
      <c r="D21" s="117">
        <v>17050.613000000001</v>
      </c>
      <c r="E21" s="117"/>
      <c r="F21" s="92"/>
      <c r="G21" s="92"/>
      <c r="H21" s="88">
        <f t="shared" si="1"/>
        <v>0</v>
      </c>
      <c r="I21" s="92"/>
      <c r="J21" s="117">
        <v>26.113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407.21800000000002</v>
      </c>
      <c r="C22" s="92"/>
      <c r="D22" s="104"/>
      <c r="E22" s="117">
        <v>407.21800000000002</v>
      </c>
      <c r="F22" s="92"/>
      <c r="G22" s="92"/>
      <c r="H22" s="88"/>
      <c r="I22" s="92"/>
      <c r="J22" s="103"/>
      <c r="K22" s="117">
        <v>0.82099999999999995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2"/>
        <v>171.869</v>
      </c>
      <c r="C23" s="92"/>
      <c r="D23" s="104"/>
      <c r="E23" s="117">
        <v>171.869</v>
      </c>
      <c r="F23" s="92"/>
      <c r="G23" s="92"/>
      <c r="H23" s="88">
        <f t="shared" ref="H23:H33" si="4">SUM(K23:M23)</f>
        <v>0.39900000000000002</v>
      </c>
      <c r="I23" s="92"/>
      <c r="J23" s="103"/>
      <c r="K23" s="117">
        <v>0.39900000000000002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2"/>
        <v>56.47</v>
      </c>
      <c r="C24" s="92"/>
      <c r="D24" s="92"/>
      <c r="E24" s="92"/>
      <c r="F24" s="92">
        <v>36.530999999999999</v>
      </c>
      <c r="G24" s="92">
        <v>19.939</v>
      </c>
      <c r="H24" s="88">
        <f t="shared" si="4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28682.419000000002</v>
      </c>
      <c r="C25" s="92"/>
      <c r="D25" s="92">
        <f>SUM(D26:D26)</f>
        <v>17559.508000000002</v>
      </c>
      <c r="E25" s="92">
        <f>SUM(E26)</f>
        <v>9248.1229999999996</v>
      </c>
      <c r="F25" s="92">
        <f>F26</f>
        <v>1869.998</v>
      </c>
      <c r="G25" s="92">
        <f>G26</f>
        <v>4.79</v>
      </c>
      <c r="H25" s="88">
        <f t="shared" si="4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28682.419000000002</v>
      </c>
      <c r="C26" s="84"/>
      <c r="D26" s="88">
        <v>17559.508000000002</v>
      </c>
      <c r="E26" s="88">
        <v>9248.1229999999996</v>
      </c>
      <c r="F26" s="88">
        <v>1869.998</v>
      </c>
      <c r="G26" s="88">
        <v>4.79</v>
      </c>
      <c r="H26" s="88">
        <f t="shared" si="4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54460.809000000001</v>
      </c>
      <c r="C27" s="92">
        <f>SUM(C28:C29)</f>
        <v>1075.9169999999999</v>
      </c>
      <c r="D27" s="92">
        <f>SUM(D28:D29)</f>
        <v>52945.076999999997</v>
      </c>
      <c r="E27" s="92">
        <f>SUM(E28:E29)</f>
        <v>408.40800000000002</v>
      </c>
      <c r="F27" s="92">
        <f t="shared" ref="F27:G27" si="5">SUM(F28:F29)</f>
        <v>31.407</v>
      </c>
      <c r="G27" s="92">
        <f t="shared" si="5"/>
        <v>0</v>
      </c>
      <c r="H27" s="88">
        <f t="shared" si="4"/>
        <v>0</v>
      </c>
      <c r="I27" s="92">
        <f>SUM(I28:I29)</f>
        <v>1.45</v>
      </c>
      <c r="J27" s="92">
        <f>SUM(J28:J29)</f>
        <v>75.858000000000004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6">SUM(C28:G28)</f>
        <v>6135.6679999999997</v>
      </c>
      <c r="C28" s="88"/>
      <c r="D28" s="88">
        <v>6135.6679999999997</v>
      </c>
      <c r="E28" s="88"/>
      <c r="F28" s="88"/>
      <c r="G28" s="88"/>
      <c r="H28" s="88">
        <f t="shared" si="4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6"/>
        <v>48325.141000000003</v>
      </c>
      <c r="C29" s="88">
        <v>1075.9169999999999</v>
      </c>
      <c r="D29" s="108">
        <v>46809.409</v>
      </c>
      <c r="E29" s="88">
        <v>408.40800000000002</v>
      </c>
      <c r="F29" s="88">
        <v>31.407</v>
      </c>
      <c r="G29" s="88"/>
      <c r="H29" s="88">
        <f t="shared" si="4"/>
        <v>0</v>
      </c>
      <c r="I29" s="88">
        <v>1.45</v>
      </c>
      <c r="J29" s="88">
        <v>75.858000000000004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6"/>
        <v>237.27699999999999</v>
      </c>
      <c r="C30" s="88"/>
      <c r="D30" s="92">
        <v>237.27699999999999</v>
      </c>
      <c r="E30" s="88"/>
      <c r="F30" s="88"/>
      <c r="G30" s="88"/>
      <c r="H30" s="88">
        <f t="shared" si="4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6"/>
        <v>2668.7489999999998</v>
      </c>
      <c r="C31" s="88"/>
      <c r="D31" s="92">
        <v>2668.7489999999998</v>
      </c>
      <c r="E31" s="88"/>
      <c r="F31" s="88"/>
      <c r="G31" s="88"/>
      <c r="H31" s="88">
        <f t="shared" si="4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6"/>
        <v>617.51099999999997</v>
      </c>
      <c r="C32" s="88"/>
      <c r="D32" s="92">
        <v>617.51099999999997</v>
      </c>
      <c r="E32" s="88"/>
      <c r="F32" s="88"/>
      <c r="G32" s="88"/>
      <c r="H32" s="88">
        <f t="shared" si="4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6"/>
        <v>389.77600000000001</v>
      </c>
      <c r="C33" s="88"/>
      <c r="D33" s="92">
        <v>389.77600000000001</v>
      </c>
      <c r="E33" s="88"/>
      <c r="F33" s="88"/>
      <c r="G33" s="88"/>
      <c r="H33" s="88">
        <f t="shared" si="4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6"/>
        <v>4827.1329999999998</v>
      </c>
      <c r="C34" s="88"/>
      <c r="D34" s="92">
        <v>4824.3599999999997</v>
      </c>
      <c r="E34" s="88"/>
      <c r="F34" s="88">
        <v>2.7730000000000001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>SUM(B9:B34)-B9-B15-B20-B25-B27</f>
        <v>228615.212</v>
      </c>
      <c r="C35" s="93">
        <f>C9+C27</f>
        <v>10009.886999999999</v>
      </c>
      <c r="D35" s="93">
        <f>D9+D12+D14+D16+D19+D20+D25+D27+D17+D30+D31+D32+D33</f>
        <v>199221.17600000004</v>
      </c>
      <c r="E35" s="93">
        <f>F12+F25+F27+F20+F15+F29</f>
        <v>1932.8119999999999</v>
      </c>
      <c r="F35" s="93">
        <f>F9+F13+F24+F25+F15+F27</f>
        <v>3151.4940000000001</v>
      </c>
      <c r="G35" s="93">
        <f>G13+G24+G25+G15+G11</f>
        <v>39.710999999999999</v>
      </c>
      <c r="H35" s="93">
        <f>K9+K12+K13+K14+K16+K19+K21+K24+K25+K27+K30</f>
        <v>0</v>
      </c>
      <c r="I35" s="93">
        <f>K9+K27</f>
        <v>0</v>
      </c>
      <c r="J35" s="93">
        <f>K16+K19+K21+K25+K27+K30</f>
        <v>0</v>
      </c>
      <c r="K35" s="93">
        <f>K20</f>
        <v>1.22</v>
      </c>
      <c r="L35" s="93">
        <f>E25</f>
        <v>9248.1229999999996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2023-08-24T10:40:55Z</dcterms:modified>
</cp:coreProperties>
</file>